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720" windowHeight="10440"/>
  </bookViews>
  <sheets>
    <sheet name="201512" sheetId="2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H42" i="2"/>
  <c r="H41"/>
  <c r="G41"/>
  <c r="D41"/>
  <c r="C41"/>
  <c r="H40"/>
  <c r="G40"/>
  <c r="H39"/>
  <c r="D38"/>
  <c r="C38"/>
  <c r="H35"/>
  <c r="G35"/>
  <c r="D33"/>
  <c r="C33"/>
  <c r="H29"/>
  <c r="G29"/>
  <c r="D29"/>
  <c r="C29"/>
  <c r="D27"/>
  <c r="C27"/>
  <c r="H26"/>
  <c r="G26"/>
  <c r="D23"/>
  <c r="C23"/>
  <c r="H19"/>
  <c r="G19"/>
  <c r="D19"/>
  <c r="C19"/>
  <c r="D5"/>
  <c r="C5"/>
</calcChain>
</file>

<file path=xl/sharedStrings.xml><?xml version="1.0" encoding="utf-8"?>
<sst xmlns="http://schemas.openxmlformats.org/spreadsheetml/2006/main" count="87" uniqueCount="83">
  <si>
    <t>行次</t>
  </si>
  <si>
    <t>领导审批：</t>
  </si>
  <si>
    <t>制表人：范蒲萍</t>
  </si>
  <si>
    <r>
      <t>资</t>
    </r>
    <r>
      <rPr>
        <b/>
        <u/>
        <sz val="12"/>
        <rFont val="Arial"/>
        <family val="2"/>
        <charset val="134"/>
      </rPr>
      <t xml:space="preserve">   </t>
    </r>
    <r>
      <rPr>
        <b/>
        <u/>
        <sz val="12"/>
        <rFont val="宋体"/>
        <charset val="134"/>
      </rPr>
      <t>产</t>
    </r>
    <r>
      <rPr>
        <b/>
        <u/>
        <sz val="12"/>
        <rFont val="Arial"/>
        <family val="2"/>
        <charset val="134"/>
      </rPr>
      <t xml:space="preserve">   </t>
    </r>
    <r>
      <rPr>
        <b/>
        <u/>
        <sz val="12"/>
        <rFont val="宋体"/>
        <charset val="134"/>
      </rPr>
      <t>负</t>
    </r>
    <r>
      <rPr>
        <b/>
        <u/>
        <sz val="12"/>
        <rFont val="Arial"/>
        <family val="2"/>
        <charset val="134"/>
      </rPr>
      <t xml:space="preserve">   </t>
    </r>
    <r>
      <rPr>
        <b/>
        <u/>
        <sz val="12"/>
        <rFont val="宋体"/>
        <charset val="134"/>
      </rPr>
      <t>债</t>
    </r>
    <r>
      <rPr>
        <b/>
        <u/>
        <sz val="12"/>
        <rFont val="Arial"/>
        <family val="2"/>
        <charset val="134"/>
      </rPr>
      <t xml:space="preserve">   </t>
    </r>
    <r>
      <rPr>
        <b/>
        <u/>
        <sz val="12"/>
        <rFont val="宋体"/>
        <charset val="134"/>
      </rPr>
      <t>表</t>
    </r>
  </si>
  <si>
    <r>
      <t>编制单位：武汉博学体育运动俱乐部有限公司</t>
    </r>
    <r>
      <rPr>
        <sz val="9"/>
        <rFont val="Arial"/>
        <family val="2"/>
        <charset val="134"/>
      </rPr>
      <t xml:space="preserve">   </t>
    </r>
  </si>
  <si>
    <t>单位：元</t>
  </si>
  <si>
    <r>
      <t>资</t>
    </r>
    <r>
      <rPr>
        <sz val="9"/>
        <rFont val="Arial"/>
        <family val="2"/>
        <charset val="134"/>
      </rPr>
      <t xml:space="preserve">        </t>
    </r>
    <r>
      <rPr>
        <sz val="9"/>
        <rFont val="宋体"/>
        <charset val="134"/>
      </rPr>
      <t>产</t>
    </r>
    <r>
      <rPr>
        <sz val="9"/>
        <rFont val="Arial"/>
        <family val="2"/>
        <charset val="134"/>
      </rPr>
      <t xml:space="preserve"> </t>
    </r>
  </si>
  <si>
    <t>年初数</t>
  </si>
  <si>
    <t>期末数</t>
  </si>
  <si>
    <t>负债及所有者权益</t>
  </si>
  <si>
    <t>流动资产：</t>
  </si>
  <si>
    <t>流动负债：</t>
  </si>
  <si>
    <r>
      <t xml:space="preserve">    </t>
    </r>
    <r>
      <rPr>
        <sz val="9"/>
        <rFont val="宋体"/>
        <charset val="134"/>
      </rPr>
      <t>货币资金</t>
    </r>
  </si>
  <si>
    <r>
      <t xml:space="preserve">    </t>
    </r>
    <r>
      <rPr>
        <sz val="9"/>
        <rFont val="宋体"/>
        <charset val="134"/>
      </rPr>
      <t>短期借款</t>
    </r>
  </si>
  <si>
    <r>
      <t xml:space="preserve">    </t>
    </r>
    <r>
      <rPr>
        <sz val="9"/>
        <rFont val="宋体"/>
        <charset val="134"/>
      </rPr>
      <t>短期投资</t>
    </r>
  </si>
  <si>
    <r>
      <t xml:space="preserve">    </t>
    </r>
    <r>
      <rPr>
        <sz val="9"/>
        <rFont val="宋体"/>
        <charset val="134"/>
      </rPr>
      <t>应付票据</t>
    </r>
  </si>
  <si>
    <r>
      <t xml:space="preserve">    </t>
    </r>
    <r>
      <rPr>
        <sz val="9"/>
        <rFont val="宋体"/>
        <charset val="134"/>
      </rPr>
      <t>应收票据</t>
    </r>
  </si>
  <si>
    <r>
      <t xml:space="preserve">    </t>
    </r>
    <r>
      <rPr>
        <sz val="9"/>
        <rFont val="宋体"/>
        <charset val="134"/>
      </rPr>
      <t>应付帐款</t>
    </r>
  </si>
  <si>
    <r>
      <t xml:space="preserve">    </t>
    </r>
    <r>
      <rPr>
        <sz val="9"/>
        <rFont val="宋体"/>
        <charset val="134"/>
      </rPr>
      <t>应收股利</t>
    </r>
  </si>
  <si>
    <r>
      <t xml:space="preserve">    </t>
    </r>
    <r>
      <rPr>
        <sz val="9"/>
        <rFont val="宋体"/>
        <charset val="134"/>
      </rPr>
      <t>预收帐款</t>
    </r>
  </si>
  <si>
    <r>
      <t xml:space="preserve">    </t>
    </r>
    <r>
      <rPr>
        <sz val="9"/>
        <rFont val="宋体"/>
        <charset val="134"/>
      </rPr>
      <t>应收利息</t>
    </r>
  </si>
  <si>
    <r>
      <t xml:space="preserve">    </t>
    </r>
    <r>
      <rPr>
        <sz val="9"/>
        <rFont val="宋体"/>
        <charset val="134"/>
      </rPr>
      <t>应付工资</t>
    </r>
  </si>
  <si>
    <r>
      <t xml:space="preserve">    </t>
    </r>
    <r>
      <rPr>
        <sz val="9"/>
        <rFont val="宋体"/>
        <charset val="134"/>
      </rPr>
      <t>应收帐款</t>
    </r>
  </si>
  <si>
    <r>
      <t xml:space="preserve">    </t>
    </r>
    <r>
      <rPr>
        <sz val="9"/>
        <rFont val="宋体"/>
        <charset val="134"/>
      </rPr>
      <t>应付福利费</t>
    </r>
  </si>
  <si>
    <r>
      <t xml:space="preserve">    </t>
    </r>
    <r>
      <rPr>
        <sz val="9"/>
        <rFont val="宋体"/>
        <charset val="134"/>
      </rPr>
      <t>其他应收款</t>
    </r>
  </si>
  <si>
    <r>
      <t xml:space="preserve">    </t>
    </r>
    <r>
      <rPr>
        <sz val="9"/>
        <rFont val="宋体"/>
        <charset val="134"/>
      </rPr>
      <t>应付股利</t>
    </r>
  </si>
  <si>
    <r>
      <t xml:space="preserve">    </t>
    </r>
    <r>
      <rPr>
        <sz val="9"/>
        <rFont val="宋体"/>
        <charset val="134"/>
      </rPr>
      <t>预付帐款</t>
    </r>
  </si>
  <si>
    <r>
      <t xml:space="preserve">    </t>
    </r>
    <r>
      <rPr>
        <sz val="9"/>
        <rFont val="宋体"/>
        <charset val="134"/>
      </rPr>
      <t>应交税金</t>
    </r>
  </si>
  <si>
    <r>
      <t xml:space="preserve">    </t>
    </r>
    <r>
      <rPr>
        <sz val="9"/>
        <rFont val="宋体"/>
        <charset val="134"/>
      </rPr>
      <t>应收补贴款</t>
    </r>
  </si>
  <si>
    <r>
      <t xml:space="preserve">    </t>
    </r>
    <r>
      <rPr>
        <sz val="9"/>
        <rFont val="宋体"/>
        <charset val="134"/>
      </rPr>
      <t>其他应交款</t>
    </r>
  </si>
  <si>
    <r>
      <t xml:space="preserve">    </t>
    </r>
    <r>
      <rPr>
        <sz val="9"/>
        <rFont val="宋体"/>
        <charset val="134"/>
      </rPr>
      <t>存货</t>
    </r>
  </si>
  <si>
    <r>
      <t xml:space="preserve">    </t>
    </r>
    <r>
      <rPr>
        <sz val="9"/>
        <rFont val="宋体"/>
        <charset val="134"/>
      </rPr>
      <t>其他应付款</t>
    </r>
  </si>
  <si>
    <r>
      <t xml:space="preserve">    </t>
    </r>
    <r>
      <rPr>
        <sz val="9"/>
        <rFont val="宋体"/>
        <charset val="134"/>
      </rPr>
      <t>待摊费用</t>
    </r>
  </si>
  <si>
    <r>
      <t xml:space="preserve">    </t>
    </r>
    <r>
      <rPr>
        <sz val="9"/>
        <rFont val="宋体"/>
        <charset val="134"/>
      </rPr>
      <t>预提费用</t>
    </r>
  </si>
  <si>
    <r>
      <t xml:space="preserve">    </t>
    </r>
    <r>
      <rPr>
        <sz val="9"/>
        <rFont val="宋体"/>
        <charset val="134"/>
      </rPr>
      <t>一年内到期的长期债券投资</t>
    </r>
  </si>
  <si>
    <r>
      <t xml:space="preserve">    </t>
    </r>
    <r>
      <rPr>
        <sz val="9"/>
        <rFont val="宋体"/>
        <charset val="134"/>
      </rPr>
      <t>预计负债</t>
    </r>
  </si>
  <si>
    <r>
      <t xml:space="preserve">    </t>
    </r>
    <r>
      <rPr>
        <sz val="9"/>
        <rFont val="宋体"/>
        <charset val="134"/>
      </rPr>
      <t>其他流动资产</t>
    </r>
  </si>
  <si>
    <r>
      <t xml:space="preserve">    </t>
    </r>
    <r>
      <rPr>
        <sz val="9"/>
        <rFont val="宋体"/>
        <charset val="134"/>
      </rPr>
      <t>一年内到期的长期负债</t>
    </r>
  </si>
  <si>
    <r>
      <t xml:space="preserve">    </t>
    </r>
    <r>
      <rPr>
        <sz val="9"/>
        <rFont val="宋体"/>
        <charset val="134"/>
      </rPr>
      <t>其他流动负债</t>
    </r>
  </si>
  <si>
    <r>
      <t xml:space="preserve">      </t>
    </r>
    <r>
      <rPr>
        <sz val="9"/>
        <rFont val="宋体"/>
        <charset val="134"/>
      </rPr>
      <t>流动资产合计</t>
    </r>
  </si>
  <si>
    <r>
      <t xml:space="preserve"> </t>
    </r>
    <r>
      <rPr>
        <sz val="9"/>
        <rFont val="宋体"/>
        <charset val="134"/>
      </rPr>
      <t>流动负债合计</t>
    </r>
  </si>
  <si>
    <t>长期投资：</t>
  </si>
  <si>
    <t>长期负债：</t>
  </si>
  <si>
    <r>
      <t xml:space="preserve">    </t>
    </r>
    <r>
      <rPr>
        <sz val="9"/>
        <rFont val="宋体"/>
        <charset val="134"/>
      </rPr>
      <t>长期股权投资</t>
    </r>
  </si>
  <si>
    <r>
      <t xml:space="preserve">    </t>
    </r>
    <r>
      <rPr>
        <sz val="9"/>
        <rFont val="宋体"/>
        <charset val="134"/>
      </rPr>
      <t>长期借款</t>
    </r>
  </si>
  <si>
    <r>
      <t xml:space="preserve">    </t>
    </r>
    <r>
      <rPr>
        <sz val="9"/>
        <rFont val="宋体"/>
        <charset val="134"/>
      </rPr>
      <t>长期债权投资</t>
    </r>
  </si>
  <si>
    <r>
      <t xml:space="preserve">    </t>
    </r>
    <r>
      <rPr>
        <sz val="9"/>
        <rFont val="宋体"/>
        <charset val="134"/>
      </rPr>
      <t>应付债券</t>
    </r>
  </si>
  <si>
    <r>
      <t xml:space="preserve">    </t>
    </r>
    <r>
      <rPr>
        <sz val="9"/>
        <rFont val="宋体"/>
        <charset val="134"/>
      </rPr>
      <t>长期投资合计</t>
    </r>
  </si>
  <si>
    <r>
      <t xml:space="preserve">    </t>
    </r>
    <r>
      <rPr>
        <sz val="9"/>
        <rFont val="宋体"/>
        <charset val="134"/>
      </rPr>
      <t>长期应付款</t>
    </r>
  </si>
  <si>
    <t>固定资产：</t>
  </si>
  <si>
    <r>
      <t xml:space="preserve">    </t>
    </r>
    <r>
      <rPr>
        <sz val="9"/>
        <rFont val="宋体"/>
        <charset val="134"/>
      </rPr>
      <t>专项应付款</t>
    </r>
  </si>
  <si>
    <r>
      <t xml:space="preserve">    </t>
    </r>
    <r>
      <rPr>
        <sz val="9"/>
        <rFont val="宋体"/>
        <charset val="134"/>
      </rPr>
      <t>固定资产原价</t>
    </r>
  </si>
  <si>
    <r>
      <t xml:space="preserve">    </t>
    </r>
    <r>
      <rPr>
        <sz val="9"/>
        <rFont val="宋体"/>
        <charset val="134"/>
      </rPr>
      <t>其他长期负债</t>
    </r>
  </si>
  <si>
    <r>
      <t xml:space="preserve">        </t>
    </r>
    <r>
      <rPr>
        <sz val="9"/>
        <rFont val="宋体"/>
        <charset val="134"/>
      </rPr>
      <t>减：累计折旧</t>
    </r>
  </si>
  <si>
    <r>
      <t xml:space="preserve">        </t>
    </r>
    <r>
      <rPr>
        <sz val="9"/>
        <rFont val="宋体"/>
        <charset val="134"/>
      </rPr>
      <t>长期负债合计</t>
    </r>
  </si>
  <si>
    <r>
      <t xml:space="preserve">    </t>
    </r>
    <r>
      <rPr>
        <sz val="9"/>
        <rFont val="宋体"/>
        <charset val="134"/>
      </rPr>
      <t>固定资产净值</t>
    </r>
  </si>
  <si>
    <t>递延税项：</t>
  </si>
  <si>
    <r>
      <t xml:space="preserve">        </t>
    </r>
    <r>
      <rPr>
        <sz val="9"/>
        <rFont val="宋体"/>
        <charset val="134"/>
      </rPr>
      <t>减：固定资产减值准备</t>
    </r>
  </si>
  <si>
    <r>
      <t xml:space="preserve">    </t>
    </r>
    <r>
      <rPr>
        <sz val="9"/>
        <rFont val="宋体"/>
        <charset val="134"/>
      </rPr>
      <t>递延税项贷项</t>
    </r>
  </si>
  <si>
    <r>
      <t xml:space="preserve">    </t>
    </r>
    <r>
      <rPr>
        <sz val="9"/>
        <rFont val="宋体"/>
        <charset val="134"/>
      </rPr>
      <t>固定资产净额</t>
    </r>
  </si>
  <si>
    <r>
      <t xml:space="preserve">            </t>
    </r>
    <r>
      <rPr>
        <sz val="9"/>
        <rFont val="宋体"/>
        <charset val="134"/>
      </rPr>
      <t>负债总计</t>
    </r>
  </si>
  <si>
    <r>
      <t xml:space="preserve">    </t>
    </r>
    <r>
      <rPr>
        <sz val="9"/>
        <rFont val="宋体"/>
        <charset val="134"/>
      </rPr>
      <t>工程物资</t>
    </r>
  </si>
  <si>
    <t>少数股东权益</t>
  </si>
  <si>
    <r>
      <t xml:space="preserve">    </t>
    </r>
    <r>
      <rPr>
        <sz val="9"/>
        <rFont val="宋体"/>
        <charset val="134"/>
      </rPr>
      <t>在建工程</t>
    </r>
  </si>
  <si>
    <r>
      <t xml:space="preserve">    </t>
    </r>
    <r>
      <rPr>
        <sz val="9"/>
        <rFont val="宋体"/>
        <charset val="134"/>
      </rPr>
      <t>固定资产清理</t>
    </r>
  </si>
  <si>
    <t>所有者权益（或股东权益）：</t>
  </si>
  <si>
    <r>
      <t xml:space="preserve">              </t>
    </r>
    <r>
      <rPr>
        <sz val="9"/>
        <rFont val="宋体"/>
        <charset val="134"/>
      </rPr>
      <t>固定资产合计</t>
    </r>
  </si>
  <si>
    <r>
      <t xml:space="preserve">    </t>
    </r>
    <r>
      <rPr>
        <sz val="9"/>
        <rFont val="宋体"/>
        <charset val="134"/>
      </rPr>
      <t>实收资本（或股本）</t>
    </r>
  </si>
  <si>
    <t>无形资产及其他资产：</t>
  </si>
  <si>
    <r>
      <t xml:space="preserve">        </t>
    </r>
    <r>
      <rPr>
        <sz val="9"/>
        <rFont val="宋体"/>
        <charset val="134"/>
      </rPr>
      <t>减：已归还投资</t>
    </r>
  </si>
  <si>
    <r>
      <t xml:space="preserve">    </t>
    </r>
    <r>
      <rPr>
        <sz val="9"/>
        <rFont val="宋体"/>
        <charset val="134"/>
      </rPr>
      <t>无形资产</t>
    </r>
  </si>
  <si>
    <r>
      <t xml:space="preserve">    </t>
    </r>
    <r>
      <rPr>
        <sz val="9"/>
        <rFont val="宋体"/>
        <charset val="134"/>
      </rPr>
      <t>实收资本（或股本）净额</t>
    </r>
  </si>
  <si>
    <r>
      <t xml:space="preserve">    </t>
    </r>
    <r>
      <rPr>
        <sz val="9"/>
        <rFont val="宋体"/>
        <charset val="134"/>
      </rPr>
      <t>长期待摊费用</t>
    </r>
  </si>
  <si>
    <r>
      <t xml:space="preserve">    </t>
    </r>
    <r>
      <rPr>
        <sz val="9"/>
        <rFont val="宋体"/>
        <charset val="134"/>
      </rPr>
      <t>资本公积</t>
    </r>
  </si>
  <si>
    <r>
      <t xml:space="preserve">    </t>
    </r>
    <r>
      <rPr>
        <sz val="9"/>
        <rFont val="宋体"/>
        <charset val="134"/>
      </rPr>
      <t>其他长期资产</t>
    </r>
  </si>
  <si>
    <r>
      <t xml:space="preserve">    </t>
    </r>
    <r>
      <rPr>
        <sz val="9"/>
        <rFont val="宋体"/>
        <charset val="134"/>
      </rPr>
      <t>盈余公积</t>
    </r>
  </si>
  <si>
    <r>
      <t xml:space="preserve">    </t>
    </r>
    <r>
      <rPr>
        <sz val="9"/>
        <rFont val="宋体"/>
        <charset val="134"/>
      </rPr>
      <t>无形资产及其他资产合计</t>
    </r>
  </si>
  <si>
    <r>
      <t xml:space="preserve">        </t>
    </r>
    <r>
      <rPr>
        <sz val="9"/>
        <rFont val="宋体"/>
        <charset val="134"/>
      </rPr>
      <t>其中：法定公益金</t>
    </r>
  </si>
  <si>
    <r>
      <t xml:space="preserve">    </t>
    </r>
    <r>
      <rPr>
        <sz val="9"/>
        <rFont val="宋体"/>
        <charset val="134"/>
      </rPr>
      <t>未分配利润</t>
    </r>
  </si>
  <si>
    <r>
      <t xml:space="preserve">    </t>
    </r>
    <r>
      <rPr>
        <sz val="9"/>
        <rFont val="宋体"/>
        <charset val="134"/>
      </rPr>
      <t>递延税款借项</t>
    </r>
  </si>
  <si>
    <t>所有者权益（或股东权益）合计</t>
  </si>
  <si>
    <r>
      <t xml:space="preserve">            </t>
    </r>
    <r>
      <rPr>
        <sz val="9"/>
        <rFont val="宋体"/>
        <charset val="134"/>
      </rPr>
      <t>资产总计</t>
    </r>
  </si>
  <si>
    <r>
      <t xml:space="preserve">  </t>
    </r>
    <r>
      <rPr>
        <sz val="8"/>
        <rFont val="宋体"/>
        <charset val="134"/>
      </rPr>
      <t>负债和所有者权益（或股东权益）总计</t>
    </r>
  </si>
</sst>
</file>

<file path=xl/styles.xml><?xml version="1.0" encoding="utf-8"?>
<styleSheet xmlns="http://schemas.openxmlformats.org/spreadsheetml/2006/main">
  <numFmts count="3">
    <numFmt numFmtId="176" formatCode="_ * #,##0.00_ ;_ * \-#,##0.00_ ;_ * &quot;-&quot;??_ ;_ @_ "/>
    <numFmt numFmtId="180" formatCode="#,##0.00_ "/>
    <numFmt numFmtId="181" formatCode="#,##0.00_);[Red]\(#,##0.00\)"/>
  </numFmts>
  <fonts count="10">
    <font>
      <sz val="12"/>
      <name val="宋体"/>
      <charset val="134"/>
    </font>
    <font>
      <sz val="12"/>
      <name val="Arial"/>
      <family val="2"/>
      <charset val="134"/>
    </font>
    <font>
      <b/>
      <u/>
      <sz val="12"/>
      <name val="宋体"/>
      <charset val="134"/>
    </font>
    <font>
      <b/>
      <sz val="12"/>
      <name val="Arial"/>
      <family val="2"/>
      <charset val="134"/>
    </font>
    <font>
      <sz val="9"/>
      <name val="宋体"/>
      <charset val="134"/>
    </font>
    <font>
      <sz val="9"/>
      <name val="Arial"/>
      <family val="2"/>
      <charset val="134"/>
    </font>
    <font>
      <sz val="8"/>
      <name val="Arial"/>
      <family val="2"/>
      <charset val="134"/>
    </font>
    <font>
      <sz val="10"/>
      <name val="Arial"/>
      <family val="2"/>
      <charset val="134"/>
    </font>
    <font>
      <b/>
      <u/>
      <sz val="12"/>
      <name val="Arial"/>
      <family val="2"/>
      <charset val="134"/>
    </font>
    <font>
      <sz val="8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Fill="1"/>
    <xf numFmtId="0" fontId="0" fillId="0" borderId="0" xfId="0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181" fontId="5" fillId="0" borderId="2" xfId="0" applyNumberFormat="1" applyFont="1" applyFill="1" applyBorder="1" applyAlignment="1">
      <alignment vertical="center"/>
    </xf>
    <xf numFmtId="180" fontId="5" fillId="0" borderId="2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176" fontId="5" fillId="0" borderId="2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vertical="center"/>
    </xf>
    <xf numFmtId="176" fontId="6" fillId="0" borderId="2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left" vertical="center"/>
    </xf>
    <xf numFmtId="0" fontId="5" fillId="0" borderId="2" xfId="0" applyFont="1" applyFill="1" applyBorder="1"/>
    <xf numFmtId="0" fontId="5" fillId="0" borderId="2" xfId="0" applyFont="1" applyFill="1" applyBorder="1" applyAlignment="1">
      <alignment horizontal="left" vertical="center"/>
    </xf>
    <xf numFmtId="180" fontId="5" fillId="0" borderId="2" xfId="0" applyNumberFormat="1" applyFont="1" applyFill="1" applyBorder="1"/>
    <xf numFmtId="176" fontId="5" fillId="0" borderId="2" xfId="0" applyNumberFormat="1" applyFont="1" applyFill="1" applyBorder="1"/>
    <xf numFmtId="0" fontId="4" fillId="0" borderId="0" xfId="0" applyFont="1" applyFill="1"/>
    <xf numFmtId="0" fontId="4" fillId="0" borderId="2" xfId="0" applyFont="1" applyFill="1" applyBorder="1"/>
    <xf numFmtId="49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/>
    <xf numFmtId="180" fontId="5" fillId="0" borderId="2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/>
    <xf numFmtId="180" fontId="6" fillId="0" borderId="0" xfId="0" applyNumberFormat="1" applyFont="1" applyFill="1" applyBorder="1"/>
    <xf numFmtId="176" fontId="6" fillId="0" borderId="0" xfId="0" applyNumberFormat="1" applyFont="1" applyFill="1" applyBorder="1"/>
    <xf numFmtId="0" fontId="1" fillId="0" borderId="0" xfId="0" applyFont="1" applyFill="1" applyBorder="1"/>
    <xf numFmtId="180" fontId="7" fillId="0" borderId="0" xfId="0" applyNumberFormat="1" applyFont="1" applyFill="1" applyBorder="1"/>
    <xf numFmtId="0" fontId="7" fillId="0" borderId="0" xfId="0" applyFont="1" applyFill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/>
    </xf>
    <xf numFmtId="31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://fanfan/&#39640;&#23572;&#22827;&#36816;&#33829;&#22330;/&#21338;&#23398;&#20844;&#21496;&#36164;&#26009;/2013-2016&#24180;-&#21338;&#23398;/&#21338;&#23398;2013-2016&#30003;&#25253;&#25253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311"/>
      <sheetName val="利201311"/>
      <sheetName val="流量201311"/>
      <sheetName val="201312"/>
      <sheetName val="利201312"/>
      <sheetName val="流量201312"/>
      <sheetName val="201401"/>
      <sheetName val="利201401"/>
      <sheetName val="流量201401"/>
      <sheetName val="201402"/>
      <sheetName val="利201402"/>
      <sheetName val="流量201402"/>
      <sheetName val="201403"/>
      <sheetName val="利201403"/>
      <sheetName val="流量201403"/>
      <sheetName val="201404"/>
      <sheetName val="利201404"/>
      <sheetName val="流量201404"/>
      <sheetName val="201405"/>
      <sheetName val="利201405"/>
      <sheetName val="201406"/>
      <sheetName val="利201406"/>
      <sheetName val="201407"/>
      <sheetName val="利201407"/>
      <sheetName val="201408"/>
      <sheetName val="利201408"/>
      <sheetName val="201409"/>
      <sheetName val="利201409"/>
      <sheetName val="201410"/>
      <sheetName val="利201410"/>
      <sheetName val="201411"/>
      <sheetName val="利201411"/>
      <sheetName val="201412"/>
      <sheetName val="利201412"/>
      <sheetName val="201501"/>
      <sheetName val="利201501"/>
      <sheetName val="201502"/>
      <sheetName val="利201502"/>
      <sheetName val="201503"/>
      <sheetName val="利201503"/>
      <sheetName val="201504"/>
      <sheetName val="利201504"/>
      <sheetName val="201505"/>
      <sheetName val="利201505"/>
      <sheetName val="201506"/>
      <sheetName val="利201506"/>
      <sheetName val="201507"/>
      <sheetName val="利201507"/>
      <sheetName val="201508"/>
      <sheetName val="利201508"/>
      <sheetName val="201509"/>
      <sheetName val="利201509"/>
      <sheetName val="201510"/>
      <sheetName val="利201510"/>
      <sheetName val="201511"/>
      <sheetName val="利201511"/>
      <sheetName val="201512"/>
      <sheetName val="利201512"/>
      <sheetName val="201601"/>
      <sheetName val="利201601"/>
      <sheetName val="201602"/>
      <sheetName val="利201602"/>
      <sheetName val="201603"/>
      <sheetName val="利2016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>
        <row r="4">
          <cell r="D4">
            <v>535641</v>
          </cell>
        </row>
      </sheetData>
      <sheetData sheetId="56"/>
      <sheetData sheetId="57">
        <row r="35">
          <cell r="D35">
            <v>67830</v>
          </cell>
        </row>
      </sheetData>
      <sheetData sheetId="58"/>
      <sheetData sheetId="59"/>
      <sheetData sheetId="60"/>
      <sheetData sheetId="61"/>
      <sheetData sheetId="62"/>
      <sheetData sheetId="6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V44"/>
  <sheetViews>
    <sheetView tabSelected="1" workbookViewId="0">
      <selection activeCell="M8" sqref="M8"/>
    </sheetView>
  </sheetViews>
  <sheetFormatPr defaultColWidth="9" defaultRowHeight="15"/>
  <cols>
    <col min="1" max="1" width="24.125" style="1" customWidth="1"/>
    <col min="2" max="2" width="4.625" style="1" customWidth="1"/>
    <col min="3" max="3" width="15.25" style="1" customWidth="1"/>
    <col min="4" max="4" width="15.125" style="1" customWidth="1"/>
    <col min="5" max="5" width="25.875" style="1" customWidth="1"/>
    <col min="6" max="6" width="4.625" style="1" customWidth="1"/>
    <col min="7" max="8" width="15.125" style="1" customWidth="1"/>
    <col min="9" max="9" width="12.875" style="1"/>
    <col min="10" max="16384" width="9" style="2"/>
  </cols>
  <sheetData>
    <row r="1" spans="1:256" customFormat="1" ht="15.75">
      <c r="A1" s="35" t="s">
        <v>3</v>
      </c>
      <c r="B1" s="36"/>
      <c r="C1" s="36"/>
      <c r="D1" s="36"/>
      <c r="E1" s="36"/>
      <c r="F1" s="36"/>
      <c r="G1" s="36"/>
      <c r="H1" s="36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customFormat="1" ht="12.75" customHeight="1">
      <c r="A2" s="37" t="s">
        <v>4</v>
      </c>
      <c r="B2" s="37"/>
      <c r="C2" s="37"/>
      <c r="D2" s="38">
        <v>42368</v>
      </c>
      <c r="E2" s="39"/>
      <c r="F2" s="3"/>
      <c r="G2" s="4"/>
      <c r="H2" s="5" t="s">
        <v>5</v>
      </c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customFormat="1" ht="12.75" customHeight="1">
      <c r="A3" s="6" t="s">
        <v>6</v>
      </c>
      <c r="B3" s="6" t="s">
        <v>0</v>
      </c>
      <c r="C3" s="6" t="s">
        <v>7</v>
      </c>
      <c r="D3" s="6" t="s">
        <v>8</v>
      </c>
      <c r="E3" s="6" t="s">
        <v>9</v>
      </c>
      <c r="F3" s="6" t="s">
        <v>0</v>
      </c>
      <c r="G3" s="6" t="s">
        <v>7</v>
      </c>
      <c r="H3" s="6" t="s">
        <v>8</v>
      </c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customFormat="1" ht="12.75" customHeight="1">
      <c r="A4" s="7" t="s">
        <v>10</v>
      </c>
      <c r="B4" s="8"/>
      <c r="C4" s="8"/>
      <c r="D4" s="8"/>
      <c r="E4" s="7" t="s">
        <v>11</v>
      </c>
      <c r="F4" s="8"/>
      <c r="G4" s="8"/>
      <c r="H4" s="8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customFormat="1" ht="12.75" customHeight="1">
      <c r="A5" s="9" t="s">
        <v>12</v>
      </c>
      <c r="B5" s="8">
        <v>1</v>
      </c>
      <c r="C5" s="10">
        <f>5055.7+563873.48</f>
        <v>568929.18000000005</v>
      </c>
      <c r="D5" s="10">
        <f>8355.2+727711.86</f>
        <v>736067.06</v>
      </c>
      <c r="E5" s="9" t="s">
        <v>13</v>
      </c>
      <c r="F5" s="8">
        <v>68</v>
      </c>
      <c r="G5" s="11"/>
      <c r="H5" s="11"/>
      <c r="I5" s="1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customFormat="1" ht="12.75" customHeight="1">
      <c r="A6" s="9" t="s">
        <v>14</v>
      </c>
      <c r="B6" s="8">
        <v>2</v>
      </c>
      <c r="C6" s="10"/>
      <c r="D6" s="10"/>
      <c r="E6" s="9" t="s">
        <v>15</v>
      </c>
      <c r="F6" s="8">
        <v>69</v>
      </c>
      <c r="G6" s="10"/>
      <c r="H6" s="10"/>
      <c r="I6" s="1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customFormat="1" ht="12.75" customHeight="1">
      <c r="A7" s="9" t="s">
        <v>16</v>
      </c>
      <c r="B7" s="8">
        <v>3</v>
      </c>
      <c r="C7" s="10"/>
      <c r="D7" s="10"/>
      <c r="E7" s="9" t="s">
        <v>17</v>
      </c>
      <c r="F7" s="8">
        <v>70</v>
      </c>
      <c r="G7" s="10">
        <v>200816.8</v>
      </c>
      <c r="H7" s="10">
        <v>372114.98</v>
      </c>
      <c r="I7" s="1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customFormat="1" ht="12.75" customHeight="1">
      <c r="A8" s="9" t="s">
        <v>18</v>
      </c>
      <c r="B8" s="8">
        <v>4</v>
      </c>
      <c r="C8" s="10"/>
      <c r="D8" s="10"/>
      <c r="E8" s="9" t="s">
        <v>19</v>
      </c>
      <c r="F8" s="8">
        <v>71</v>
      </c>
      <c r="G8" s="10"/>
      <c r="H8" s="10"/>
      <c r="I8" s="1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customFormat="1" ht="12.75" customHeight="1">
      <c r="A9" s="12" t="s">
        <v>20</v>
      </c>
      <c r="B9" s="8">
        <v>5</v>
      </c>
      <c r="C9" s="10"/>
      <c r="D9" s="10"/>
      <c r="E9" s="9" t="s">
        <v>21</v>
      </c>
      <c r="F9" s="8">
        <v>72</v>
      </c>
      <c r="G9" s="10">
        <v>43387.1</v>
      </c>
      <c r="H9" s="10">
        <v>50968.6</v>
      </c>
      <c r="I9" s="1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customFormat="1" ht="12.75" customHeight="1">
      <c r="A10" s="9" t="s">
        <v>22</v>
      </c>
      <c r="B10" s="8">
        <v>6</v>
      </c>
      <c r="C10" s="10">
        <v>35823.699999999997</v>
      </c>
      <c r="D10" s="10">
        <v>15563.43</v>
      </c>
      <c r="E10" s="9" t="s">
        <v>23</v>
      </c>
      <c r="F10" s="8">
        <v>73</v>
      </c>
      <c r="G10" s="10"/>
      <c r="H10" s="10"/>
      <c r="I10" s="1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customFormat="1" ht="12.75" customHeight="1">
      <c r="A11" s="9" t="s">
        <v>24</v>
      </c>
      <c r="B11" s="8">
        <v>7</v>
      </c>
      <c r="C11" s="10"/>
      <c r="D11" s="10">
        <v>24000</v>
      </c>
      <c r="E11" s="12" t="s">
        <v>25</v>
      </c>
      <c r="F11" s="8">
        <v>74</v>
      </c>
      <c r="G11" s="10"/>
      <c r="H11" s="10"/>
      <c r="I11" s="1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customFormat="1" ht="12.75" customHeight="1">
      <c r="A12" s="9" t="s">
        <v>26</v>
      </c>
      <c r="B12" s="8">
        <v>8</v>
      </c>
      <c r="C12" s="13"/>
      <c r="D12" s="13"/>
      <c r="E12" s="9" t="s">
        <v>27</v>
      </c>
      <c r="F12" s="8">
        <v>75</v>
      </c>
      <c r="G12" s="10">
        <v>11.97</v>
      </c>
      <c r="H12" s="10"/>
      <c r="I12" s="1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customFormat="1" ht="12.75" customHeight="1">
      <c r="A13" s="9" t="s">
        <v>28</v>
      </c>
      <c r="B13" s="8">
        <v>9</v>
      </c>
      <c r="C13" s="14"/>
      <c r="D13" s="14"/>
      <c r="E13" s="12" t="s">
        <v>29</v>
      </c>
      <c r="F13" s="8">
        <v>80</v>
      </c>
      <c r="G13" s="10"/>
      <c r="H13" s="10"/>
      <c r="I13" s="1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customFormat="1" ht="12.75" customHeight="1">
      <c r="A14" s="9" t="s">
        <v>30</v>
      </c>
      <c r="B14" s="8">
        <v>10</v>
      </c>
      <c r="C14" s="14"/>
      <c r="D14" s="14"/>
      <c r="E14" s="9" t="s">
        <v>31</v>
      </c>
      <c r="F14" s="8">
        <v>81</v>
      </c>
      <c r="G14" s="10">
        <v>180889.3</v>
      </c>
      <c r="H14" s="10">
        <v>102369.2</v>
      </c>
      <c r="I14" s="1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customFormat="1" ht="12" customHeight="1">
      <c r="A15" s="9" t="s">
        <v>32</v>
      </c>
      <c r="B15" s="8">
        <v>11</v>
      </c>
      <c r="C15" s="14"/>
      <c r="D15" s="14"/>
      <c r="E15" s="9" t="s">
        <v>33</v>
      </c>
      <c r="F15" s="8">
        <v>82</v>
      </c>
      <c r="G15" s="10"/>
      <c r="H15" s="10"/>
      <c r="I15" s="1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customFormat="1" ht="12.75" hidden="1" customHeight="1">
      <c r="A16" s="9" t="s">
        <v>34</v>
      </c>
      <c r="B16" s="8">
        <v>21</v>
      </c>
      <c r="C16" s="15"/>
      <c r="D16" s="15"/>
      <c r="E16" s="9" t="s">
        <v>35</v>
      </c>
      <c r="F16" s="8">
        <v>83</v>
      </c>
      <c r="G16" s="12"/>
      <c r="H16" s="12"/>
      <c r="I16" s="1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customFormat="1" ht="12.75" hidden="1" customHeight="1">
      <c r="A17" s="9" t="s">
        <v>36</v>
      </c>
      <c r="B17" s="8">
        <v>24</v>
      </c>
      <c r="C17" s="15"/>
      <c r="D17" s="15"/>
      <c r="E17" s="9" t="s">
        <v>37</v>
      </c>
      <c r="F17" s="8">
        <v>86</v>
      </c>
      <c r="G17" s="10"/>
      <c r="H17" s="10"/>
      <c r="I17" s="1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customFormat="1" ht="12.75" hidden="1" customHeight="1">
      <c r="A18" s="9"/>
      <c r="B18" s="8"/>
      <c r="C18" s="8"/>
      <c r="D18" s="8"/>
      <c r="E18" s="9" t="s">
        <v>38</v>
      </c>
      <c r="F18" s="8">
        <v>90</v>
      </c>
      <c r="G18" s="10"/>
      <c r="H18" s="10"/>
      <c r="I18" s="1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customFormat="1" ht="12.75" customHeight="1">
      <c r="A19" s="9" t="s">
        <v>39</v>
      </c>
      <c r="B19" s="8">
        <v>31</v>
      </c>
      <c r="C19" s="14">
        <f t="shared" ref="C19:H19" si="0">SUM(C5:C18)</f>
        <v>604752.88</v>
      </c>
      <c r="D19" s="14">
        <f t="shared" si="0"/>
        <v>775630.49</v>
      </c>
      <c r="E19" s="16" t="s">
        <v>40</v>
      </c>
      <c r="F19" s="8">
        <v>100</v>
      </c>
      <c r="G19" s="11">
        <f t="shared" si="0"/>
        <v>425105.17</v>
      </c>
      <c r="H19" s="11">
        <f t="shared" si="0"/>
        <v>525452.78</v>
      </c>
      <c r="I19" s="1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customFormat="1" ht="12.75" customHeight="1">
      <c r="A20" s="17" t="s">
        <v>41</v>
      </c>
      <c r="B20" s="18"/>
      <c r="C20" s="18"/>
      <c r="D20" s="18"/>
      <c r="E20" s="7" t="s">
        <v>42</v>
      </c>
      <c r="F20" s="18"/>
      <c r="G20" s="18"/>
      <c r="H20" s="18"/>
      <c r="I20" s="1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customFormat="1" ht="12.75" customHeight="1">
      <c r="A21" s="19" t="s">
        <v>43</v>
      </c>
      <c r="B21" s="16">
        <v>32</v>
      </c>
      <c r="C21" s="20"/>
      <c r="D21" s="20"/>
      <c r="E21" s="9" t="s">
        <v>44</v>
      </c>
      <c r="F21" s="16">
        <v>101</v>
      </c>
      <c r="G21" s="21"/>
      <c r="H21" s="21"/>
      <c r="I21" s="1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</row>
    <row r="22" spans="1:256" customFormat="1" ht="12.75" customHeight="1">
      <c r="A22" s="12" t="s">
        <v>45</v>
      </c>
      <c r="B22" s="16">
        <v>34</v>
      </c>
      <c r="C22" s="21"/>
      <c r="D22" s="21"/>
      <c r="E22" s="9" t="s">
        <v>46</v>
      </c>
      <c r="F22" s="16">
        <v>102</v>
      </c>
      <c r="G22" s="21"/>
      <c r="H22" s="21"/>
      <c r="I22" s="1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  <row r="23" spans="1:256" customFormat="1" ht="12.75" customHeight="1">
      <c r="A23" s="12" t="s">
        <v>47</v>
      </c>
      <c r="B23" s="8">
        <v>38</v>
      </c>
      <c r="C23" s="14">
        <f>SUM(C21:C22)</f>
        <v>0</v>
      </c>
      <c r="D23" s="14">
        <f>SUM(D21:D22)</f>
        <v>0</v>
      </c>
      <c r="E23" s="9" t="s">
        <v>48</v>
      </c>
      <c r="F23" s="8">
        <v>103</v>
      </c>
      <c r="G23" s="14"/>
      <c r="H23" s="14"/>
      <c r="I23" s="1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</row>
    <row r="24" spans="1:256" customFormat="1" ht="12.75" customHeight="1">
      <c r="A24" s="17" t="s">
        <v>49</v>
      </c>
      <c r="B24" s="8"/>
      <c r="C24" s="8"/>
      <c r="D24" s="8"/>
      <c r="E24" s="9" t="s">
        <v>50</v>
      </c>
      <c r="F24" s="8">
        <v>106</v>
      </c>
      <c r="G24" s="14"/>
      <c r="H24" s="14"/>
      <c r="I24" s="1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</row>
    <row r="25" spans="1:256" customFormat="1" ht="12.75" customHeight="1">
      <c r="A25" s="19" t="s">
        <v>51</v>
      </c>
      <c r="B25" s="8">
        <v>39</v>
      </c>
      <c r="C25" s="11">
        <v>2700</v>
      </c>
      <c r="D25" s="14">
        <v>0</v>
      </c>
      <c r="E25" s="9" t="s">
        <v>52</v>
      </c>
      <c r="F25" s="8">
        <v>108</v>
      </c>
      <c r="G25" s="14"/>
      <c r="H25" s="14"/>
      <c r="I25" s="1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</row>
    <row r="26" spans="1:256" customFormat="1" ht="12.75" customHeight="1">
      <c r="A26" s="19" t="s">
        <v>53</v>
      </c>
      <c r="B26" s="8">
        <v>40</v>
      </c>
      <c r="C26" s="11"/>
      <c r="D26" s="11"/>
      <c r="E26" s="9" t="s">
        <v>54</v>
      </c>
      <c r="F26" s="8">
        <v>110</v>
      </c>
      <c r="G26" s="14">
        <f>SUM(G21:G25)</f>
        <v>0</v>
      </c>
      <c r="H26" s="14">
        <f>SUM(H21:H25)</f>
        <v>0</v>
      </c>
      <c r="I26" s="1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</row>
    <row r="27" spans="1:256" customFormat="1" ht="12.75" customHeight="1">
      <c r="A27" s="19" t="s">
        <v>55</v>
      </c>
      <c r="B27" s="8">
        <v>41</v>
      </c>
      <c r="C27" s="14">
        <f>C25-C26</f>
        <v>2700</v>
      </c>
      <c r="D27" s="14">
        <f>D25-D26</f>
        <v>0</v>
      </c>
      <c r="E27" s="7" t="s">
        <v>56</v>
      </c>
      <c r="F27" s="8"/>
      <c r="G27" s="8"/>
      <c r="H27" s="8"/>
      <c r="I27" s="1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</row>
    <row r="28" spans="1:256" customFormat="1" ht="12.75" customHeight="1">
      <c r="A28" s="19" t="s">
        <v>57</v>
      </c>
      <c r="B28" s="8">
        <v>42</v>
      </c>
      <c r="C28" s="14"/>
      <c r="D28" s="14"/>
      <c r="E28" s="9" t="s">
        <v>58</v>
      </c>
      <c r="F28" s="8">
        <v>111</v>
      </c>
      <c r="G28" s="14"/>
      <c r="H28" s="14"/>
      <c r="I28" s="1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</row>
    <row r="29" spans="1:256" customFormat="1" ht="12.75" customHeight="1">
      <c r="A29" s="19" t="s">
        <v>59</v>
      </c>
      <c r="B29" s="8">
        <v>43</v>
      </c>
      <c r="C29" s="14">
        <f>C27-C28</f>
        <v>2700</v>
      </c>
      <c r="D29" s="14">
        <f>D27-D28</f>
        <v>0</v>
      </c>
      <c r="E29" s="19" t="s">
        <v>60</v>
      </c>
      <c r="F29" s="8">
        <v>114</v>
      </c>
      <c r="G29" s="14">
        <f>G19+G26+G28</f>
        <v>425105.17</v>
      </c>
      <c r="H29" s="14">
        <f>H19+H26+H28</f>
        <v>525452.78</v>
      </c>
      <c r="I29" s="1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</row>
    <row r="30" spans="1:256" customFormat="1" ht="12.75" customHeight="1">
      <c r="A30" s="18" t="s">
        <v>61</v>
      </c>
      <c r="B30" s="8">
        <v>44</v>
      </c>
      <c r="C30" s="14"/>
      <c r="D30" s="14"/>
      <c r="E30" s="22" t="s">
        <v>62</v>
      </c>
      <c r="F30" s="16"/>
      <c r="G30" s="21"/>
      <c r="H30" s="21"/>
      <c r="I30" s="1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</row>
    <row r="31" spans="1:256" customFormat="1" ht="12.75" customHeight="1">
      <c r="A31" s="19" t="s">
        <v>63</v>
      </c>
      <c r="B31" s="8">
        <v>45</v>
      </c>
      <c r="C31" s="11"/>
      <c r="D31" s="11"/>
      <c r="E31" s="19"/>
      <c r="F31" s="16"/>
      <c r="G31" s="16"/>
      <c r="H31" s="16"/>
      <c r="I31" s="1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</row>
    <row r="32" spans="1:256" customFormat="1" ht="12.75" customHeight="1">
      <c r="A32" s="19" t="s">
        <v>64</v>
      </c>
      <c r="B32" s="8">
        <v>46</v>
      </c>
      <c r="C32" s="14"/>
      <c r="D32" s="14"/>
      <c r="E32" s="23" t="s">
        <v>65</v>
      </c>
      <c r="F32" s="8"/>
      <c r="G32" s="16"/>
      <c r="H32" s="16"/>
      <c r="I32" s="1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</row>
    <row r="33" spans="1:256" customFormat="1" ht="12.75" customHeight="1">
      <c r="A33" s="19" t="s">
        <v>66</v>
      </c>
      <c r="B33" s="8">
        <v>50</v>
      </c>
      <c r="C33" s="14">
        <f>C29+C30+C31+C32</f>
        <v>2700</v>
      </c>
      <c r="D33" s="14">
        <f>D29+D30+D31+D32</f>
        <v>0</v>
      </c>
      <c r="E33" s="18" t="s">
        <v>67</v>
      </c>
      <c r="F33" s="24">
        <v>115</v>
      </c>
      <c r="G33" s="11">
        <v>100000</v>
      </c>
      <c r="H33" s="11">
        <v>100000</v>
      </c>
      <c r="I33" s="1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</row>
    <row r="34" spans="1:256" customFormat="1" ht="12.75" customHeight="1">
      <c r="A34" s="17" t="s">
        <v>68</v>
      </c>
      <c r="B34" s="8"/>
      <c r="C34" s="8"/>
      <c r="D34" s="8"/>
      <c r="E34" s="18" t="s">
        <v>69</v>
      </c>
      <c r="F34" s="8">
        <v>116</v>
      </c>
      <c r="G34" s="14"/>
      <c r="H34" s="14"/>
      <c r="I34" s="1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</row>
    <row r="35" spans="1:256" customFormat="1" ht="12.75" customHeight="1">
      <c r="A35" s="19" t="s">
        <v>70</v>
      </c>
      <c r="B35" s="8">
        <v>51</v>
      </c>
      <c r="C35" s="11"/>
      <c r="D35" s="11"/>
      <c r="E35" s="18" t="s">
        <v>71</v>
      </c>
      <c r="F35" s="8">
        <v>117</v>
      </c>
      <c r="G35" s="14">
        <f>G33-G34</f>
        <v>100000</v>
      </c>
      <c r="H35" s="14">
        <f>H33-H34</f>
        <v>100000</v>
      </c>
      <c r="I35" s="1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</row>
    <row r="36" spans="1:256" customFormat="1" ht="12.75" customHeight="1">
      <c r="A36" s="25" t="s">
        <v>72</v>
      </c>
      <c r="B36" s="8">
        <v>52</v>
      </c>
      <c r="C36" s="14"/>
      <c r="D36" s="14"/>
      <c r="E36" s="9" t="s">
        <v>73</v>
      </c>
      <c r="F36" s="8">
        <v>118</v>
      </c>
      <c r="G36" s="11"/>
      <c r="H36" s="11"/>
      <c r="I36" s="1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</row>
    <row r="37" spans="1:256" customFormat="1" ht="12.75" customHeight="1">
      <c r="A37" s="19" t="s">
        <v>74</v>
      </c>
      <c r="B37" s="8">
        <v>53</v>
      </c>
      <c r="C37" s="14"/>
      <c r="D37" s="14"/>
      <c r="E37" s="9" t="s">
        <v>75</v>
      </c>
      <c r="F37" s="8">
        <v>119</v>
      </c>
      <c r="G37" s="11"/>
      <c r="H37" s="11"/>
      <c r="I37" s="1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</row>
    <row r="38" spans="1:256" customFormat="1" ht="12.75" customHeight="1">
      <c r="A38" s="19" t="s">
        <v>76</v>
      </c>
      <c r="B38" s="8">
        <v>60</v>
      </c>
      <c r="C38" s="14">
        <f>SUM(C35:C37)</f>
        <v>0</v>
      </c>
      <c r="D38" s="14">
        <f>SUM(D35:D37)</f>
        <v>0</v>
      </c>
      <c r="E38" s="9" t="s">
        <v>77</v>
      </c>
      <c r="F38" s="8">
        <v>120</v>
      </c>
      <c r="G38" s="11"/>
      <c r="H38" s="11"/>
      <c r="I38" s="1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</row>
    <row r="39" spans="1:256" customFormat="1" ht="12.75" customHeight="1">
      <c r="A39" s="17" t="s">
        <v>56</v>
      </c>
      <c r="B39" s="8"/>
      <c r="C39" s="8"/>
      <c r="D39" s="8"/>
      <c r="E39" s="25" t="s">
        <v>78</v>
      </c>
      <c r="F39" s="8">
        <v>121</v>
      </c>
      <c r="G39" s="26">
        <v>82347.710000000006</v>
      </c>
      <c r="H39" s="26">
        <f>G39+[1]利201512!D35</f>
        <v>150177.71</v>
      </c>
      <c r="I39" s="1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</row>
    <row r="40" spans="1:256" customFormat="1" ht="12.75" customHeight="1">
      <c r="A40" s="19" t="s">
        <v>79</v>
      </c>
      <c r="B40" s="8">
        <v>61</v>
      </c>
      <c r="C40" s="14"/>
      <c r="D40" s="14"/>
      <c r="E40" s="6" t="s">
        <v>80</v>
      </c>
      <c r="F40" s="8">
        <v>122</v>
      </c>
      <c r="G40" s="14">
        <f>G35+G36+G37+G39</f>
        <v>182347.71</v>
      </c>
      <c r="H40" s="14">
        <f>H35+H36+H37+H39</f>
        <v>250177.71</v>
      </c>
      <c r="I40" s="1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</row>
    <row r="41" spans="1:256" customFormat="1" ht="12.75" customHeight="1">
      <c r="A41" s="19" t="s">
        <v>81</v>
      </c>
      <c r="B41" s="16">
        <v>67</v>
      </c>
      <c r="C41" s="21">
        <f>C19+C23+C33+C38+C40</f>
        <v>607452.88</v>
      </c>
      <c r="D41" s="21">
        <f>D19+D23+D33+D38+D40</f>
        <v>775630.49</v>
      </c>
      <c r="E41" s="12" t="s">
        <v>82</v>
      </c>
      <c r="F41" s="8">
        <v>135</v>
      </c>
      <c r="G41" s="14">
        <f>G29+G40</f>
        <v>607452.88</v>
      </c>
      <c r="H41" s="14">
        <f>H29+H40</f>
        <v>775630.49</v>
      </c>
      <c r="I41" s="1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</row>
    <row r="42" spans="1:256" customFormat="1">
      <c r="A42" s="27" t="s">
        <v>1</v>
      </c>
      <c r="B42" s="28"/>
      <c r="C42" s="29"/>
      <c r="D42" s="30"/>
      <c r="E42" s="29"/>
      <c r="F42" s="28"/>
      <c r="G42" s="27" t="s">
        <v>2</v>
      </c>
      <c r="H42" s="31">
        <f>D41-H41</f>
        <v>0</v>
      </c>
      <c r="I42" s="1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</row>
    <row r="43" spans="1:256" customFormat="1">
      <c r="A43" s="32"/>
      <c r="B43" s="32"/>
      <c r="C43" s="32"/>
      <c r="D43" s="33"/>
      <c r="E43" s="32"/>
      <c r="F43" s="32"/>
      <c r="G43" s="32"/>
      <c r="H43" s="32"/>
      <c r="I43" s="1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</row>
    <row r="44" spans="1:256" customFormat="1">
      <c r="A44" s="34"/>
      <c r="B44" s="34"/>
      <c r="C44" s="34"/>
      <c r="D44" s="34"/>
      <c r="E44" s="34"/>
      <c r="F44" s="34"/>
      <c r="G44" s="34"/>
      <c r="H44" s="34"/>
      <c r="I44" s="1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</row>
  </sheetData>
  <mergeCells count="3">
    <mergeCell ref="A1:H1"/>
    <mergeCell ref="A2:C2"/>
    <mergeCell ref="D2:E2"/>
  </mergeCells>
  <phoneticPr fontId="4" type="noConversion"/>
  <pageMargins left="0.75" right="0.75" top="0.55000000000000004" bottom="0.50972222222222197" header="0.50972222222222197" footer="0.5097222222222219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201512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2016-05-31T06:01:34Z</dcterms:created>
  <dcterms:modified xsi:type="dcterms:W3CDTF">2016-06-20T01:45:21Z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